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ard Drives - Select the Fastes" sheetId="1" r:id="rId4"/>
    <sheet name="SSDs - Optimize SSDs for Speed" sheetId="2" r:id="rId5"/>
  </sheets>
</workbook>
</file>

<file path=xl/sharedStrings.xml><?xml version="1.0" encoding="utf-8"?>
<sst xmlns="http://schemas.openxmlformats.org/spreadsheetml/2006/main" uniqueCount="22">
  <si>
    <t>Select the Fastest RAID Format for Speed</t>
  </si>
  <si>
    <t>Category</t>
  </si>
  <si>
    <t># Drives</t>
  </si>
  <si>
    <t>RAID Level</t>
  </si>
  <si>
    <t>Approx. Speed 
(MB/second)</t>
  </si>
  <si>
    <t>Capacity
(TB)</t>
  </si>
  <si>
    <t>Redundant?</t>
  </si>
  <si>
    <t>Single Hard Drive</t>
  </si>
  <si>
    <t>N/A</t>
  </si>
  <si>
    <t>No</t>
  </si>
  <si>
    <t>2-DRIVE RAID</t>
  </si>
  <si>
    <t>4-DRIVE RAID</t>
  </si>
  <si>
    <t>6-DRIVE RAID</t>
  </si>
  <si>
    <t>8-DRIVE RAID</t>
  </si>
  <si>
    <t>Optimize SSDs for Speed</t>
  </si>
  <si>
    <t>SSD Type</t>
  </si>
  <si>
    <t>Approx.
Speed (MB/s)</t>
  </si>
  <si>
    <t>Capacity (TB)</t>
  </si>
  <si>
    <t>PCIe SSD</t>
  </si>
  <si>
    <t>PCIe SSD RAID</t>
  </si>
  <si>
    <t>NVMe SSD</t>
  </si>
  <si>
    <t>NVMe SSD RAID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</si>
</sst>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 Neue"/>
    </font>
    <font>
      <i val="1"/>
      <sz val="11"/>
      <color indexed="8"/>
      <name val="Calibri"/>
    </font>
    <font>
      <b val="1"/>
      <sz val="12"/>
      <color indexed="8"/>
      <name val="Calibri"/>
    </font>
    <font>
      <b val="1"/>
      <i val="1"/>
      <sz val="10"/>
      <color indexed="8"/>
      <name val="Calibri"/>
    </font>
    <font>
      <sz val="10"/>
      <color indexed="8"/>
      <name val="Calibri"/>
    </font>
    <font>
      <b val="1"/>
      <sz val="11"/>
      <color indexed="8"/>
      <name val="Calibri"/>
    </font>
    <font>
      <sz val="11"/>
      <color indexed="8"/>
      <name val="Calibri"/>
    </font>
    <font>
      <b val="1"/>
      <sz val="1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4" fillId="3" borderId="2" applyNumberFormat="1" applyFont="1" applyFill="1" applyBorder="1" applyAlignment="1" applyProtection="0">
      <alignment horizontal="left" vertical="top"/>
    </xf>
    <xf numFmtId="0" fontId="4" fillId="3" borderId="2" applyNumberFormat="0" applyFont="1" applyFill="1" applyBorder="1" applyAlignment="1" applyProtection="0">
      <alignment horizontal="center" vertical="top" wrapText="1"/>
    </xf>
    <xf numFmtId="0" fontId="4" borderId="3" applyNumberFormat="0" applyFont="1" applyFill="0" applyBorder="1" applyAlignment="1" applyProtection="0">
      <alignment horizontal="left" vertical="top"/>
    </xf>
    <xf numFmtId="0" fontId="4" borderId="3" applyNumberFormat="1" applyFont="1" applyFill="0" applyBorder="1" applyAlignment="1" applyProtection="0">
      <alignment horizontal="center" vertical="top" wrapText="1"/>
    </xf>
    <xf numFmtId="49" fontId="4" borderId="3" applyNumberFormat="1" applyFont="1" applyFill="0" applyBorder="1" applyAlignment="1" applyProtection="0">
      <alignment horizontal="center" vertical="top" wrapText="1"/>
    </xf>
    <xf numFmtId="0" fontId="4" fillId="4" borderId="3" applyNumberFormat="1" applyFont="1" applyFill="1" applyBorder="1" applyAlignment="1" applyProtection="0">
      <alignment horizontal="center" vertical="top" wrapText="1"/>
    </xf>
    <xf numFmtId="49" fontId="4" fillId="3" borderId="3" applyNumberFormat="1" applyFont="1" applyFill="1" applyBorder="1" applyAlignment="1" applyProtection="0">
      <alignment horizontal="left" vertical="top"/>
    </xf>
    <xf numFmtId="0" fontId="4" fillId="3" borderId="3" applyNumberFormat="0" applyFont="1" applyFill="1" applyBorder="1" applyAlignment="1" applyProtection="0">
      <alignment horizontal="center" vertical="top" wrapText="1"/>
    </xf>
    <xf numFmtId="0" fontId="4" borderId="3" applyNumberFormat="0" applyFont="1" applyFill="0" applyBorder="1" applyAlignment="1" applyProtection="0">
      <alignment horizontal="center" vertical="top" wrapText="1"/>
    </xf>
    <xf numFmtId="0" fontId="4" fillId="5" borderId="3" applyNumberFormat="1" applyFont="1" applyFill="1" applyBorder="1" applyAlignment="1" applyProtection="0">
      <alignment horizontal="center" vertical="top" wrapText="1"/>
    </xf>
    <xf numFmtId="3" fontId="4" borderId="3" applyNumberFormat="1" applyFont="1" applyFill="0" applyBorder="1" applyAlignment="1" applyProtection="0">
      <alignment horizontal="center" vertical="top" wrapText="1"/>
    </xf>
    <xf numFmtId="3" fontId="4" fillId="5" borderId="3" applyNumberFormat="1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49" fontId="7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 wrapText="1"/>
    </xf>
    <xf numFmtId="49" fontId="4" fillId="3" borderId="2" applyNumberFormat="1" applyFont="1" applyFill="1" applyBorder="1" applyAlignment="1" applyProtection="0">
      <alignment vertical="top"/>
    </xf>
    <xf numFmtId="3" fontId="4" fillId="3" borderId="2" applyNumberFormat="1" applyFont="1" applyFill="1" applyBorder="1" applyAlignment="1" applyProtection="0">
      <alignment horizontal="center" vertical="top" wrapText="1"/>
    </xf>
    <xf numFmtId="0" fontId="4" borderId="3" applyNumberFormat="0" applyFont="1" applyFill="0" applyBorder="1" applyAlignment="1" applyProtection="0">
      <alignment vertical="top"/>
    </xf>
    <xf numFmtId="3" fontId="4" fillId="6" borderId="3" applyNumberFormat="1" applyFont="1" applyFill="1" applyBorder="1" applyAlignment="1" applyProtection="0">
      <alignment horizontal="center" vertical="top" wrapText="1"/>
    </xf>
    <xf numFmtId="0" fontId="4" fillId="6" borderId="3" applyNumberFormat="1" applyFont="1" applyFill="1" applyBorder="1" applyAlignment="1" applyProtection="0">
      <alignment horizontal="center" vertical="top" wrapText="1"/>
    </xf>
    <xf numFmtId="49" fontId="4" fillId="3" borderId="3" applyNumberFormat="1" applyFont="1" applyFill="1" applyBorder="1" applyAlignment="1" applyProtection="0">
      <alignment vertical="top"/>
    </xf>
    <xf numFmtId="3" fontId="4" fillId="3" borderId="3" applyNumberFormat="1" applyFont="1" applyFill="1" applyBorder="1" applyAlignment="1" applyProtection="0">
      <alignment horizontal="center" vertical="top" wrapText="1"/>
    </xf>
    <xf numFmtId="49" fontId="4" borderId="3" applyNumberFormat="1" applyFont="1" applyFill="0" applyBorder="1" applyAlignment="1" applyProtection="0">
      <alignment vertical="top"/>
    </xf>
  </cellXfs>
  <cellStyles count="1">
    <cellStyle name="Normal" xfId="0" builtinId="0"/>
  </cellStyles>
  <dxfs count="3"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7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00"/>
      <rgbColor rgb="e5ff9781"/>
      <rgbColor rgb="ffe7e7e7"/>
      <rgbColor rgb="ffbdd7f7"/>
      <rgbColor rgb="ff88f94e"/>
      <rgbColor rgb="e5fffc98"/>
      <rgbColor rgb="ffb2daf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23</xdr:row>
      <xdr:rowOff>188963</xdr:rowOff>
    </xdr:from>
    <xdr:to>
      <xdr:col>5</xdr:col>
      <xdr:colOff>649763</xdr:colOff>
      <xdr:row>36</xdr:row>
      <xdr:rowOff>248018</xdr:rowOff>
    </xdr:to>
    <xdr:sp>
      <xdr:nvSpPr>
        <xdr:cNvPr id="2" name="NOTES…"/>
        <xdr:cNvSpPr txBox="1"/>
      </xdr:nvSpPr>
      <xdr:spPr>
        <a:xfrm>
          <a:off x="-19050" y="6661518"/>
          <a:ext cx="4142264" cy="334454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NOTES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Spinning hard drives (HDD) transfer data between 100 - 225 MB/second, depending upon manufacture, age, and amount of free space. I used an average number of 175 MB/s.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Given that RAID 1 mirrors two drives, it does not make sense to configure RAIDs containing more than two drives as RAID 1.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RAID 5, 6, and 10 require a minimum of 3 drives. RAID 10 also requires an even number of drives.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</a:b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RAID 0: If one drive dies, all data is lost. Backups are essential.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RAID 5: If one drive dies, all data can be restored when a new drive is inserted.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RAID 6: If two drives die at the same time, all data can be restored when new drives are inserted.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RAID 10: This divides all drives into two equal groups. Each group is formatted as RAID 0, while the two groups are then formatted as RAID 1 (mirrors). However, this sacrifices 50% of speed and capacity.</a:t>
          </a:r>
        </a:p>
      </xdr:txBody>
    </xdr:sp>
    <xdr:clientData/>
  </xdr:twoCellAnchor>
  <xdr:twoCellAnchor>
    <xdr:from>
      <xdr:col>0</xdr:col>
      <xdr:colOff>0</xdr:colOff>
      <xdr:row>21</xdr:row>
      <xdr:rowOff>220324</xdr:rowOff>
    </xdr:from>
    <xdr:to>
      <xdr:col>5</xdr:col>
      <xdr:colOff>649763</xdr:colOff>
      <xdr:row>25</xdr:row>
      <xdr:rowOff>67289</xdr:rowOff>
    </xdr:to>
    <xdr:sp>
      <xdr:nvSpPr>
        <xdr:cNvPr id="3" name="CUSTOMIZATION…"/>
        <xdr:cNvSpPr txBox="1"/>
      </xdr:nvSpPr>
      <xdr:spPr>
        <a:xfrm>
          <a:off x="-19051" y="6169004"/>
          <a:ext cx="4142265" cy="8763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CUSTOMIZATION</a:t>
          </a:r>
          <a:endParaRPr b="1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Change either blue field (</a:t>
          </a:r>
          <a:r>
            <a:rPr b="0" baseline="0" cap="none" i="1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Speed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or </a:t>
          </a:r>
          <a:r>
            <a:rPr b="0" baseline="0" cap="none" i="1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Capacity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) to see the impact of different assumptions. 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6350</xdr:colOff>
      <xdr:row>20</xdr:row>
      <xdr:rowOff>30530</xdr:rowOff>
    </xdr:from>
    <xdr:to>
      <xdr:col>6</xdr:col>
      <xdr:colOff>98385</xdr:colOff>
      <xdr:row>29</xdr:row>
      <xdr:rowOff>151180</xdr:rowOff>
    </xdr:to>
    <xdr:sp>
      <xdr:nvSpPr>
        <xdr:cNvPr id="5" name="NOTES…"/>
        <xdr:cNvSpPr txBox="1"/>
      </xdr:nvSpPr>
      <xdr:spPr>
        <a:xfrm>
          <a:off x="6350" y="5671235"/>
          <a:ext cx="4384636" cy="23952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NOTES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Yellow cells indicate speed in excess Thunderbolt 3/4. Speed is limited to around 2,800 MB/second. Total storage capacity, however, is still available; only the speed is gated.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Given the inherent speed of a single NVMe SSD, it doesn’t make sense to put them in a RAID.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For technical reasons, SSDs should be configured as RAID 4. This allows one SSD to fail without losing any data. However, this requires a RAID with a minimum of 3 SSDs.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Configuring more than two SSDs as RAID 1 simply wastes drives.</a:t>
          </a:r>
          <a:endParaRPr b="0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Given the cost and speed of SSDs, it doesn’t make sense to configure them as RAID 1, RAID 6 or RAID 10.</a:t>
          </a:r>
        </a:p>
      </xdr:txBody>
    </xdr:sp>
    <xdr:clientData/>
  </xdr:twoCellAnchor>
  <xdr:twoCellAnchor>
    <xdr:from>
      <xdr:col>0</xdr:col>
      <xdr:colOff>6350</xdr:colOff>
      <xdr:row>17</xdr:row>
      <xdr:rowOff>250486</xdr:rowOff>
    </xdr:from>
    <xdr:to>
      <xdr:col>5</xdr:col>
      <xdr:colOff>605313</xdr:colOff>
      <xdr:row>20</xdr:row>
      <xdr:rowOff>160316</xdr:rowOff>
    </xdr:to>
    <xdr:sp>
      <xdr:nvSpPr>
        <xdr:cNvPr id="6" name="CUSTOMIZATION…"/>
        <xdr:cNvSpPr txBox="1"/>
      </xdr:nvSpPr>
      <xdr:spPr>
        <a:xfrm>
          <a:off x="6350" y="5114586"/>
          <a:ext cx="4142264" cy="6864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CUSTOMIZATION</a:t>
          </a:r>
          <a:endParaRPr b="1" baseline="0" cap="none" i="0" spc="0" strike="noStrike" sz="11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139700" marR="0" indent="-1397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Change either blue field (</a:t>
          </a:r>
          <a:r>
            <a:rPr b="0" baseline="0" cap="none" i="1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Speed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or </a:t>
          </a:r>
          <a:r>
            <a:rPr b="0" baseline="0" cap="none" i="1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Capacity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) to see the impact of different assumptions.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F22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8.75" style="1" customWidth="1"/>
    <col min="2" max="2" width="7" style="1" customWidth="1"/>
    <col min="3" max="3" width="8.85156" style="1" customWidth="1"/>
    <col min="4" max="4" width="12.1406" style="1" customWidth="1"/>
    <col min="5" max="5" width="8.96875" style="1" customWidth="1"/>
    <col min="6" max="6" width="9.85156" style="1" customWidth="1"/>
    <col min="7" max="16384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34.5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</row>
    <row r="3" ht="21.55" customHeight="1">
      <c r="A3" t="s" s="5">
        <v>7</v>
      </c>
      <c r="B3" s="6"/>
      <c r="C3" s="6"/>
      <c r="D3" s="6"/>
      <c r="E3" s="6"/>
      <c r="F3" s="6"/>
    </row>
    <row r="4" ht="21.35" customHeight="1">
      <c r="A4" s="7"/>
      <c r="B4" s="8">
        <v>1</v>
      </c>
      <c r="C4" t="s" s="9">
        <v>8</v>
      </c>
      <c r="D4" s="10">
        <v>175</v>
      </c>
      <c r="E4" s="10">
        <v>4</v>
      </c>
      <c r="F4" t="s" s="9">
        <v>9</v>
      </c>
    </row>
    <row r="5" ht="21.35" customHeight="1">
      <c r="A5" t="s" s="11">
        <v>10</v>
      </c>
      <c r="B5" s="12"/>
      <c r="C5" s="12"/>
      <c r="D5" s="12"/>
      <c r="E5" s="12"/>
      <c r="F5" s="12"/>
    </row>
    <row r="6" ht="21.35" customHeight="1">
      <c r="A6" s="7"/>
      <c r="B6" s="8">
        <v>2</v>
      </c>
      <c r="C6" s="8">
        <v>0</v>
      </c>
      <c r="D6" s="8">
        <f>B6*D4</f>
        <v>350</v>
      </c>
      <c r="E6" s="8">
        <f>2*E4</f>
        <v>8</v>
      </c>
      <c r="F6" t="s" s="9">
        <v>9</v>
      </c>
    </row>
    <row r="7" ht="21.35" customHeight="1">
      <c r="A7" s="7"/>
      <c r="B7" s="8">
        <v>2</v>
      </c>
      <c r="C7" s="8">
        <v>1</v>
      </c>
      <c r="D7" s="8">
        <f>(B7-1)*D4</f>
        <v>175</v>
      </c>
      <c r="E7" s="8">
        <f>(2-1)*E4</f>
        <v>4</v>
      </c>
      <c r="F7" s="13"/>
    </row>
    <row r="8" ht="21.35" customHeight="1">
      <c r="A8" t="s" s="11">
        <v>11</v>
      </c>
      <c r="B8" s="12"/>
      <c r="C8" s="12"/>
      <c r="D8" s="12"/>
      <c r="E8" s="12"/>
      <c r="F8" s="12"/>
    </row>
    <row r="9" ht="21.35" customHeight="1">
      <c r="A9" s="7"/>
      <c r="B9" s="8">
        <v>4</v>
      </c>
      <c r="C9" s="8">
        <v>0</v>
      </c>
      <c r="D9" s="8">
        <f>B9*D4</f>
        <v>700</v>
      </c>
      <c r="E9" s="8">
        <f>4*E4</f>
        <v>16</v>
      </c>
      <c r="F9" t="s" s="9">
        <v>9</v>
      </c>
    </row>
    <row r="10" ht="21.35" customHeight="1">
      <c r="A10" s="7"/>
      <c r="B10" s="8">
        <v>4</v>
      </c>
      <c r="C10" s="8">
        <v>5</v>
      </c>
      <c r="D10" s="14">
        <f>(B10-1)*D4</f>
        <v>525</v>
      </c>
      <c r="E10" s="14">
        <f>(4-1)*E4</f>
        <v>12</v>
      </c>
      <c r="F10" s="13"/>
    </row>
    <row r="11" ht="21.35" customHeight="1">
      <c r="A11" s="7"/>
      <c r="B11" s="8">
        <v>4</v>
      </c>
      <c r="C11" s="8">
        <v>6</v>
      </c>
      <c r="D11" s="8">
        <f>(B11-2)*D4</f>
        <v>350</v>
      </c>
      <c r="E11" s="8">
        <f>(B11-2)*E4</f>
        <v>8</v>
      </c>
      <c r="F11" s="13"/>
    </row>
    <row r="12" ht="21.35" customHeight="1">
      <c r="A12" s="7"/>
      <c r="B12" s="8">
        <v>4</v>
      </c>
      <c r="C12" s="8">
        <v>10</v>
      </c>
      <c r="D12" s="8">
        <f>(B12/2)*D4</f>
        <v>350</v>
      </c>
      <c r="E12" s="8">
        <f>(B12/2)*E4</f>
        <v>8</v>
      </c>
      <c r="F12" s="13"/>
    </row>
    <row r="13" ht="21.35" customHeight="1">
      <c r="A13" t="s" s="11">
        <v>12</v>
      </c>
      <c r="B13" s="12"/>
      <c r="C13" s="12"/>
      <c r="D13" s="12"/>
      <c r="E13" s="12"/>
      <c r="F13" s="12"/>
    </row>
    <row r="14" ht="21.35" customHeight="1">
      <c r="A14" s="7"/>
      <c r="B14" s="8">
        <v>6</v>
      </c>
      <c r="C14" s="8">
        <v>0</v>
      </c>
      <c r="D14" s="15">
        <f>B14*D4</f>
        <v>1050</v>
      </c>
      <c r="E14" s="8">
        <f>B14*E4</f>
        <v>24</v>
      </c>
      <c r="F14" t="s" s="9">
        <v>9</v>
      </c>
    </row>
    <row r="15" ht="21.35" customHeight="1">
      <c r="A15" s="7"/>
      <c r="B15" s="8">
        <v>6</v>
      </c>
      <c r="C15" s="8">
        <v>5</v>
      </c>
      <c r="D15" s="14">
        <f>(B15-1)*D4</f>
        <v>875</v>
      </c>
      <c r="E15" s="14">
        <f>(6-1)*E4</f>
        <v>20</v>
      </c>
      <c r="F15" s="13"/>
    </row>
    <row r="16" ht="21.35" customHeight="1">
      <c r="A16" s="7"/>
      <c r="B16" s="8">
        <v>6</v>
      </c>
      <c r="C16" s="8">
        <v>6</v>
      </c>
      <c r="D16" s="8">
        <f>(B16-2)*D4</f>
        <v>700</v>
      </c>
      <c r="E16" s="8">
        <f>(B16-2)*E4</f>
        <v>16</v>
      </c>
      <c r="F16" s="13"/>
    </row>
    <row r="17" ht="21.35" customHeight="1">
      <c r="A17" s="7"/>
      <c r="B17" s="8">
        <v>6</v>
      </c>
      <c r="C17" s="8">
        <v>10</v>
      </c>
      <c r="D17" s="8">
        <f>(B17/2)*D4</f>
        <v>525</v>
      </c>
      <c r="E17" s="8">
        <f>(B17/2)*E4</f>
        <v>12</v>
      </c>
      <c r="F17" s="13"/>
    </row>
    <row r="18" ht="21.35" customHeight="1">
      <c r="A18" t="s" s="11">
        <v>13</v>
      </c>
      <c r="B18" s="12"/>
      <c r="C18" s="12"/>
      <c r="D18" s="12"/>
      <c r="E18" s="12"/>
      <c r="F18" s="12"/>
    </row>
    <row r="19" ht="21.35" customHeight="1">
      <c r="A19" s="7"/>
      <c r="B19" s="8">
        <v>8</v>
      </c>
      <c r="C19" s="8">
        <v>0</v>
      </c>
      <c r="D19" s="15">
        <f>B19*D4</f>
        <v>1400</v>
      </c>
      <c r="E19" s="8">
        <f>B19*E4</f>
        <v>32</v>
      </c>
      <c r="F19" t="s" s="9">
        <v>9</v>
      </c>
    </row>
    <row r="20" ht="21.35" customHeight="1">
      <c r="A20" s="7"/>
      <c r="B20" s="8">
        <v>8</v>
      </c>
      <c r="C20" s="8">
        <v>5</v>
      </c>
      <c r="D20" s="16">
        <f>(B20-1)*D4</f>
        <v>1225</v>
      </c>
      <c r="E20" s="14">
        <f>(B20-1)*E4</f>
        <v>28</v>
      </c>
      <c r="F20" s="13"/>
    </row>
    <row r="21" ht="21.35" customHeight="1">
      <c r="A21" s="7"/>
      <c r="B21" s="8">
        <v>8</v>
      </c>
      <c r="C21" s="8">
        <v>6</v>
      </c>
      <c r="D21" s="15">
        <f>(B21-2)*D4</f>
        <v>1050</v>
      </c>
      <c r="E21" s="8">
        <f>(B21-2)*E4</f>
        <v>24</v>
      </c>
      <c r="F21" s="13"/>
    </row>
    <row r="22" ht="21.35" customHeight="1">
      <c r="A22" s="7"/>
      <c r="B22" s="8">
        <v>8</v>
      </c>
      <c r="C22" s="8">
        <v>10</v>
      </c>
      <c r="D22" s="8">
        <f>(B22/2)*D4</f>
        <v>700</v>
      </c>
      <c r="E22" s="8">
        <f>(B22/2)*E4</f>
        <v>16</v>
      </c>
      <c r="F22" s="13"/>
    </row>
  </sheetData>
  <mergeCells count="1">
    <mergeCell ref="A1:F1"/>
  </mergeCells>
  <conditionalFormatting sqref="F2:F22">
    <cfRule type="cellIs" dxfId="0" priority="1" operator="equal" stopIfTrue="1">
      <formula>"No"</formula>
    </cfRule>
  </conditionalFormatting>
  <pageMargins left="1.75" right="0.5" top="0.5" bottom="0.5" header="0" footer="0.277778"/>
  <pageSetup firstPageNumber="1" fitToHeight="1" fitToWidth="1" scale="100" useFirstPageNumber="0" orientation="portrait" pageOrder="downThenOver"/>
  <headerFooter>
    <oddFooter>&amp;L&amp;"Calibri,Italic"&amp;11&amp;K000000LarryJordan.com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F1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9.39844" style="17" customWidth="1"/>
    <col min="2" max="2" width="7" style="17" customWidth="1"/>
    <col min="3" max="3" width="8.85156" style="17" customWidth="1"/>
    <col min="4" max="4" width="10.8516" style="17" customWidth="1"/>
    <col min="5" max="5" width="10.5" style="17" customWidth="1"/>
    <col min="6" max="6" width="9.85156" style="17" customWidth="1"/>
    <col min="7" max="16384" width="16.3516" style="17" customWidth="1"/>
  </cols>
  <sheetData>
    <row r="1" ht="28" customHeight="1">
      <c r="A1" t="s" s="2">
        <v>14</v>
      </c>
      <c r="B1" s="2"/>
      <c r="C1" s="2"/>
      <c r="D1" s="2"/>
      <c r="E1" s="2"/>
      <c r="F1" s="2"/>
    </row>
    <row r="2" ht="34.55" customHeight="1">
      <c r="A2" t="s" s="18">
        <v>15</v>
      </c>
      <c r="B2" t="s" s="19">
        <v>2</v>
      </c>
      <c r="C2" t="s" s="19">
        <v>3</v>
      </c>
      <c r="D2" t="s" s="19">
        <v>16</v>
      </c>
      <c r="E2" t="s" s="19">
        <v>17</v>
      </c>
      <c r="F2" t="s" s="19">
        <v>6</v>
      </c>
    </row>
    <row r="3" ht="21.55" customHeight="1">
      <c r="A3" t="s" s="20">
        <v>18</v>
      </c>
      <c r="B3" s="6"/>
      <c r="C3" s="6"/>
      <c r="D3" s="21"/>
      <c r="E3" s="6"/>
      <c r="F3" s="6"/>
    </row>
    <row r="4" ht="21.35" customHeight="1">
      <c r="A4" s="22"/>
      <c r="B4" s="8">
        <v>1</v>
      </c>
      <c r="C4" t="s" s="9">
        <v>8</v>
      </c>
      <c r="D4" s="23">
        <v>400</v>
      </c>
      <c r="E4" s="24">
        <v>2</v>
      </c>
      <c r="F4" t="s" s="9">
        <v>9</v>
      </c>
    </row>
    <row r="5" ht="21.35" customHeight="1">
      <c r="A5" t="s" s="25">
        <v>19</v>
      </c>
      <c r="B5" s="12"/>
      <c r="C5" s="12"/>
      <c r="D5" s="26"/>
      <c r="E5" s="12"/>
      <c r="F5" s="12"/>
    </row>
    <row r="6" ht="21.35" customHeight="1">
      <c r="A6" s="22"/>
      <c r="B6" s="8">
        <v>2</v>
      </c>
      <c r="C6" s="8">
        <v>0</v>
      </c>
      <c r="D6" s="15">
        <f>B6*D4</f>
        <v>800</v>
      </c>
      <c r="E6" s="8">
        <f>B6*E4</f>
        <v>4</v>
      </c>
      <c r="F6" t="s" s="9">
        <v>9</v>
      </c>
    </row>
    <row r="7" ht="21.35" customHeight="1">
      <c r="A7" s="22"/>
      <c r="B7" s="8">
        <v>2</v>
      </c>
      <c r="C7" s="8">
        <v>1</v>
      </c>
      <c r="D7" s="15">
        <f>(B7-1)*D4</f>
        <v>400</v>
      </c>
      <c r="E7" s="8">
        <f>(B7-1)*E4</f>
        <v>2</v>
      </c>
      <c r="F7" s="13"/>
    </row>
    <row r="8" ht="21.35" customHeight="1">
      <c r="A8" s="22"/>
      <c r="B8" s="13"/>
      <c r="C8" s="13"/>
      <c r="D8" s="15"/>
      <c r="E8" s="13"/>
      <c r="F8" s="13"/>
    </row>
    <row r="9" ht="21.35" customHeight="1">
      <c r="A9" s="22"/>
      <c r="B9" s="8">
        <v>4</v>
      </c>
      <c r="C9" s="8">
        <v>0</v>
      </c>
      <c r="D9" s="15">
        <f>B9*D4</f>
        <v>1600</v>
      </c>
      <c r="E9" s="8">
        <f>(B9*E4)</f>
        <v>8</v>
      </c>
      <c r="F9" s="13"/>
    </row>
    <row r="10" ht="21.35" customHeight="1">
      <c r="A10" s="22"/>
      <c r="B10" s="8">
        <v>4</v>
      </c>
      <c r="C10" s="8">
        <v>4</v>
      </c>
      <c r="D10" s="15">
        <f>(B10-1)*D4</f>
        <v>1200</v>
      </c>
      <c r="E10" s="8">
        <f>(B10-1)*E4</f>
        <v>6</v>
      </c>
      <c r="F10" s="13"/>
    </row>
    <row r="11" ht="21.35" customHeight="1">
      <c r="A11" t="s" s="25">
        <v>20</v>
      </c>
      <c r="B11" s="12"/>
      <c r="C11" s="12"/>
      <c r="D11" s="26"/>
      <c r="E11" s="12"/>
      <c r="F11" s="12"/>
    </row>
    <row r="12" ht="21.35" customHeight="1">
      <c r="A12" s="22"/>
      <c r="B12" s="8">
        <v>1</v>
      </c>
      <c r="C12" t="s" s="9">
        <v>8</v>
      </c>
      <c r="D12" s="15">
        <v>2500</v>
      </c>
      <c r="E12" s="8">
        <v>2</v>
      </c>
      <c r="F12" t="s" s="9">
        <v>9</v>
      </c>
    </row>
    <row r="13" ht="21.35" customHeight="1">
      <c r="A13" t="s" s="27">
        <v>21</v>
      </c>
      <c r="B13" s="13"/>
      <c r="C13" s="13"/>
      <c r="D13" s="15"/>
      <c r="E13" s="13"/>
      <c r="F13" s="13"/>
    </row>
    <row r="14" ht="21.35" customHeight="1">
      <c r="A14" s="22"/>
      <c r="B14" s="8">
        <v>2</v>
      </c>
      <c r="C14" s="8">
        <v>0</v>
      </c>
      <c r="D14" s="15">
        <f>B14*D12</f>
        <v>5000</v>
      </c>
      <c r="E14" s="8">
        <f>(B14*E12)</f>
        <v>4</v>
      </c>
      <c r="F14" t="s" s="9">
        <v>9</v>
      </c>
    </row>
    <row r="15" ht="21.35" customHeight="1">
      <c r="A15" s="22"/>
      <c r="B15" s="8">
        <v>2</v>
      </c>
      <c r="C15" s="8">
        <v>1</v>
      </c>
      <c r="D15" s="15">
        <f>(B15-1)*D12</f>
        <v>2500</v>
      </c>
      <c r="E15" s="8">
        <f>(B15-1)*E12</f>
        <v>2</v>
      </c>
      <c r="F15" s="13"/>
    </row>
    <row r="16" ht="21.35" customHeight="1">
      <c r="A16" s="22"/>
      <c r="B16" s="13"/>
      <c r="C16" s="13"/>
      <c r="D16" s="15"/>
      <c r="E16" s="13"/>
      <c r="F16" s="13"/>
    </row>
    <row r="17" ht="21.35" customHeight="1">
      <c r="A17" s="22"/>
      <c r="B17" s="8">
        <v>4</v>
      </c>
      <c r="C17" s="8">
        <v>0</v>
      </c>
      <c r="D17" s="15">
        <f>B17*D12</f>
        <v>10000</v>
      </c>
      <c r="E17" s="8">
        <f>B17*E12</f>
        <v>8</v>
      </c>
      <c r="F17" t="s" s="9">
        <v>9</v>
      </c>
    </row>
    <row r="18" ht="21.35" customHeight="1">
      <c r="A18" s="22"/>
      <c r="B18" s="8">
        <v>4</v>
      </c>
      <c r="C18" s="8">
        <v>4</v>
      </c>
      <c r="D18" s="15">
        <f>(B18-1)*D12</f>
        <v>7500</v>
      </c>
      <c r="E18" s="8">
        <f>(B18-1)*E12</f>
        <v>6</v>
      </c>
      <c r="F18" s="13"/>
    </row>
  </sheetData>
  <mergeCells count="1">
    <mergeCell ref="A1:F1"/>
  </mergeCells>
  <conditionalFormatting sqref="D2:D18">
    <cfRule type="cellIs" dxfId="1" priority="1" operator="greaterThan" stopIfTrue="1">
      <formula>2850</formula>
    </cfRule>
  </conditionalFormatting>
  <conditionalFormatting sqref="F2:F18">
    <cfRule type="cellIs" dxfId="2" priority="1" operator="equal" stopIfTrue="1">
      <formula>"No"</formula>
    </cfRule>
  </conditionalFormatting>
  <pageMargins left="1.75" right="1" top="0.5" bottom="0.5" header="0" footer="0.277778"/>
  <pageSetup firstPageNumber="1" fitToHeight="1" fitToWidth="1" scale="100" useFirstPageNumber="0" orientation="portrait" pageOrder="downThenOver"/>
  <headerFooter>
    <oddFooter>&amp;L&amp;"Calibri,Italic"&amp;11&amp;K000000LarryJordan.com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